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4\DRs TRO26 B4\"/>
    </mc:Choice>
  </mc:AlternateContent>
  <xr:revisionPtr revIDLastSave="0" documentId="8_{CA4DF63E-ED86-41A2-AEA4-0080DBDA4697}" xr6:coauthVersionLast="47" xr6:coauthVersionMax="47" xr10:uidLastSave="{00000000-0000-0000-0000-000000000000}"/>
  <workbookProtection workbookAlgorithmName="SHA-512" workbookHashValue="fpKZZ03KfP0gZLtvDWbzsiXVQgd/GDUbqDhtOPUiPMIO1CQb4nn/NC9XrL1sN1FPKnIJ2yJaSWhCE5wbLDLvKA==" workbookSaltValue="5i9Zz6gXnnLT73WPTnix5g==" workbookSpinCount="100000" lockStructure="1"/>
  <bookViews>
    <workbookView xWindow="-108" yWindow="-108" windowWidth="23256" windowHeight="12456" firstSheet="1" activeTab="1" xr2:uid="{00000000-000D-0000-FFFF-FFFF00000000}"/>
  </bookViews>
  <sheets>
    <sheet name="TRO26 B4"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B4'!$A$1:$AH$11</definedName>
    <definedName name="_xlnm._FilterDatabase">#REF!</definedName>
    <definedName name="_xlnm.Print_Area" localSheetId="1">'Declaración responsable'!$A$1:$L$84</definedName>
    <definedName name="_xlnm.Print_Area" localSheetId="0">'TRO26 B4'!$A$1:$E$13</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B4'!$1:$1048576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35" i="10" l="1"/>
  <c r="J22"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<sst xmlns="http://schemas.openxmlformats.org/spreadsheetml/2006/main" count="132" uniqueCount="95">
  <si>
    <t>1.- DESCRIPCIÓN PUESTO OFERTADO</t>
  </si>
  <si>
    <t>2.- REQUISITOS</t>
  </si>
  <si>
    <t>1.6.- PUESTO</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</si>
  <si>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</si>
  <si>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</si>
  <si>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</si>
  <si>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</si>
  <si>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</si>
  <si>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</si>
  <si>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</si>
  <si>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</si>
  <si>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</si>
  <si>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</si>
  <si>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</si>
  <si>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</si>
  <si>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</si>
  <si>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</si>
  <si>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</si>
  <si>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</si>
  <si>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</si>
  <si>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</si>
  <si>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</si>
  <si>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</si>
  <si>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</si>
  <si>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</si>
  <si>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</si>
  <si>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</si>
  <si>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</si>
  <si>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</si>
  <si>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</si>
  <si>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</si>
  <si>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</si>
  <si>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</si>
  <si>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</si>
  <si>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</si>
  <si>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</si>
  <si>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</si>
  <si>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</si>
  <si>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Fecha Hasta 
(DD/MM/AAAA)</t>
  </si>
  <si>
    <t>SUBTOTAL PUNTOS
Puntuación máxima 20</t>
  </si>
  <si>
    <t>1.6.- Puesto</t>
  </si>
  <si>
    <t>1.9.- Denominación Puesto Tipo</t>
  </si>
  <si>
    <t>1.12.- Ubicación</t>
  </si>
  <si>
    <t>1.1.- REFERENCIA PUESTO</t>
  </si>
  <si>
    <t>1.4.- GERENCIA</t>
  </si>
  <si>
    <t>2.2. ‐ OTROS REQUISITOS</t>
  </si>
  <si>
    <t>X</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</si>
  <si>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</si>
  <si>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</si>
  <si>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</si>
  <si>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</si>
  <si>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</si>
  <si>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G. ADMINISTRACIÓN JUDICIAL ELECTRÓNICA</t>
  </si>
  <si>
    <t>G. SERVICIOS TRANSVERSALES TI</t>
  </si>
  <si>
    <t>Gerente 2</t>
  </si>
  <si>
    <t>-</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</si>
  <si>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</si>
  <si>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Gerente 1</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</si>
  <si>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</si>
  <si>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 La fecha a considerar para la valoración de los méritos de experiencia será la fecha de finalización del plazo de presentación de solicitudes (20/07/2026).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21/07/2023 deberá indicar esta fecha en la columna "Fecha desde", dado que solo se valorarán los últimos 3 años. 
- Para el MÉRITO 3: En caso de que la persona iniciara una vinculación laboral antes del 21/07/2021 deberá indicar esta fecha en la columna "Fecha desde", dado que solo se valorarán los últimos 5 años. 
- En caso de que la persona mantenga vinculación laboral a fecha de finalización del plazo de presentación de solicitudes (20/07/2026),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</si>
  <si>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9 de julio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</si>
  <si>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TRO26-ECE-017</t>
  </si>
  <si>
    <t>Gerente de área en Consultoría del transporte terrestre y movilidad</t>
  </si>
  <si>
    <t>G. CONSULTORÍA DE TRANSPORTE TERRESTRE Y MOVILIDAD</t>
  </si>
  <si>
    <t>10 años de experiencia en el ámbito de la Consultoría del Transporte Terrestre y movilidad.
10 años de experiencia en proyectos del sector público en el ámbito de la Consultoría del Transporte Terrestre y movilidad.
8 años de experiencia en la gestión de proyectos en el ámbito de la Consultoría del Transporte Terrestre y movilidad.
5 años de experiencia en la gestión de equipos multidisciplinares.</t>
  </si>
  <si>
    <t>TRO26-ECE-018</t>
  </si>
  <si>
    <t>Gerente de área de Sostenibilidad y Territorio</t>
  </si>
  <si>
    <t>G. SOSTENIBILIDAD Y TERRITORIO</t>
  </si>
  <si>
    <t>Al menos 10 años de experiencia profesional global a partir del año de Titulación referida en el apartado 2.1.
Al menos 10 años de experiencia en proyectos del ámbito de la Sostenibilidad y/o Territorio.
Al menos 8 años de experiencia en la gestión de proyectos en el ámbito de la Sostenibilidad y/o Territorio.
Al menos 5 años de experiencia en la gestión de equipos multidisciplinares.</t>
  </si>
  <si>
    <t>TRO26-ECE-019</t>
  </si>
  <si>
    <t>Especialista en sostenibilidad ambiental</t>
  </si>
  <si>
    <t>Al menos 10 años de experiencia profesional global desde el año de Titulación referida en el apartado 2.1.
Al menos 8 años de experiencia en coordinación de equipos y proyectos en el ámbito de la sostenibilidad ambiental en trabajos nacionales e internacionales.
Al menos 8 años de experiencia en realización de trabajos nacionales e internacionales en el ámbito de la sostenibilidad ambiental.</t>
  </si>
  <si>
    <t>TRO26-ECE-020</t>
  </si>
  <si>
    <t>Gerente en planificación del transporte terrestre</t>
  </si>
  <si>
    <t>G. PLANIFICACIÓN Y MOVILIDAD SOSTENIBLE</t>
  </si>
  <si>
    <t>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t>
  </si>
  <si>
    <t>TRO26-ECS-061</t>
  </si>
  <si>
    <t>Gerente de área de Ciberseguridad y Resiliencia Digital</t>
  </si>
  <si>
    <t>G. CIBERSEGURIDAD Y RESILIENCIA DIGITAL</t>
  </si>
  <si>
    <t>Al menos 10 años de experiencia profesional en proyectos TIC.
Al menos 6 años de experiencia profesional en posiciones de gestión o coordinación de equipos y proyectos.
Al menos 6 años de experiencia profesional en proyectos de ciberseguridad y normativa legal (seguridad operativa, gobierno de seguridad, riesgos y aplicación de normativa legal de ciberseguridad, IA y/o protección de datos).
Al menos 6 años de experiencia en el sector público.
Al menos 5 años de experiencia profesional en los siguientes ámbitos:
 Aplicación de estándares: 1) ENS, ISO 27001/27500 y 2) Esquemas de seguridad en AAPP.
 Ciberseguridad y herramientas: 1) Proyectos de GRC, 2) Arquitecturas de seguridad, 3) SOC/ Gestión de incidentes, 4) Herramientas SIEM (Sentinel, Splunk, QRadar o similares), 5) Herramienta de análisis de riesgos en la Administración Pública: PILAR y 6) Herramientas de gestión de proyectos (MS Proyect, Jira o similares).</t>
  </si>
  <si>
    <t>TRO26-ECS-062</t>
  </si>
  <si>
    <t>Gerente de Servicios Transversales TI</t>
  </si>
  <si>
    <t>Experiencia profesional de al menos 10 años en el sector de las Tecnologías de la Información.
Experiencia profesional de al menos 6 años como jefe/a de proyecto de desarrollo de software en proyectos en el ámbito del sector transporte.
Experiencia profesional de al menos 2 años como jefe/a de proyecto de catalogación documental: documentación, inventariado, metadatación, catalogación y digitalización realizadas con escáneres de producción y escáneres de planos grandes.
Experiencia profesional de al menos 3 años gestionando áreas TI: selección, gestión de recursos, asignación a proyectos y subcontrataciones.
Formación y/o certificados en metodologías para la Gestión de Proyectos tales como PMP, Scrum, CMMI.</t>
  </si>
  <si>
    <t>TRO26-ECS-063</t>
  </si>
  <si>
    <t>Jefe/a de Proyecto TI - Coordinador Global Servicios  Transformación Digital</t>
  </si>
  <si>
    <t>Experiencia mínima de 10 años en proyectos o servicios TIC.
Experiencia mínima de 6 años desempeñando funciones de dirección, coordinación o gestión de proyectos y servicios TIC, con responsabilidad sobre la planificación de iniciativas, seguimiento y cumplimiento de objetivos.
Experiencia mínima de 6 años en proyectos de transformación digital en el ámbito judicial participando en la definición, implantación, seguimiento y evolución de servicios y soluciones tecnológicas.
Experiencia mínima de 2 años en gestión económica y contractual de proyectos o servicios TIC, incluyendo seguimiento presupuestario, certificaciones, contratación de servicios y coordinación de proveedores.
Experiencia mínima de 2 años participando en órganos de gobierno, comisiones de seguimiento y comités técnicos de proyectos o servicios TIC, realizando el seguimiento de la ejecución, la gestión de riesgos y la evaluación del cumplimiento de los compromisos contractuales y operativos.
Experiencia mínima de 2 años en la gestión de servicios prestados mediante contratación externa, incluyendo la definición de necesidades, valoración de ofertas, seguimiento de la ejecución y evaluación del nivel de servicio prestado.</t>
  </si>
  <si>
    <t>TRO26-ECS-064</t>
  </si>
  <si>
    <t>Coordinador/a de Proyectos y Servicios TI de Administración Digital</t>
  </si>
  <si>
    <t xml:space="preserve">Experiencia mínima de 8 años en proyectos o servicios TIC, participando en actividades de análisis, implantación, evolución o mantenimiento de soluciones tecnológicas.
Experiencia mínima de 5 años en coordinación y gestión de proyectos, programas o servicios TI, incluyendo planificación, seguimiento de actividades, gestión de riesgos y coordinación de equipos multidisciplinares.
Experiencia mínima de 5 años en iniciativas de transformación digital en el ámbito de la Administración de Justicia, participando en la identificación de necesidades, definición de requisitos, diseño, implantación, evolución o seguimiento de soluciones y servicios tecnológicos.
Experiencia mínima de 5 años en elaboración y presentación de informes de seguimiento, coordinación de actividades de gestión del conocimiento y participación en órganos de seguimiento y gobernanza de proyectos o servicios TIC.
Experiencia mínima de 5 años en coordinación de equipos, incluyendo la definición de perfiles, participación en procesos de selección y detección de necesidades formativas, promoviendo su adecuada planificación y tramitación en la organización.
</t>
  </si>
  <si>
    <t>TRO26-ECS-065</t>
  </si>
  <si>
    <t>Jefe/a de Proyecto TI de Desarrollo de Software</t>
  </si>
  <si>
    <t>Experiencia profesional de al menos 8 años en el sector de las Tecnologías de la Información.
Experiencia profesional de al menos 5 años en el análisis y diseño de aplicaciones web.
Experiencia profesional de al menos 4 años coordinando actividades de desarrollo en proyectos relacionados con el sector del transporte y utilizando marcos de trabajo ágiles como Scrum o similares.
Experiencia profesional de al menos 3 años en el desarrollo de aplicaciones con tecnología JAVA con microservicios y base de datos Oracle. 
Experiencia profesional de al menos 2 años en la gestión y definición de pruebas y en el seguimiento de incidencias.</t>
  </si>
  <si>
    <t>TRO26-IP-002</t>
  </si>
  <si>
    <t>Gerente de Cuenta América</t>
  </si>
  <si>
    <t xml:space="preserve">Al menos 10 años de experiencia global, de los cuales al menos 6 se hayan desempeñado en puestos de responsabilidad en gestión de cartera de proyectos internacionales de cuentas del sector Transporte.
Al menos 5 años de experiencia en Latinoamérica, tanto en destino como en remoto. 
Al menos 3 años de experiencia en gestión de equipos.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</si>
</sst>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2"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b/>
      <sz val="10"/>
      <name val="Calibri"/>
      <family val="2"/>
      <scheme val="minor"/>
    </font>
    <font>
      <sz val="11"/>
      <name val="Poppins Regular"/>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applyProtection="1">
      <protection hidden="1"/>
    </xf>
    <xf numFmtId="0" fontId="17" fillId="2" borderId="0" xfId="0" applyFont="1" applyFill="1"/>
    <xf numFmtId="0" fontId="17" fillId="0" borderId="0" xfId="0" applyFont="1" applyAlignment="1" applyProtection="1">
      <alignment horizontal="left" vertical="top"/>
      <protection hidden="1"/>
    </xf>
    <xf numFmtId="0" fontId="17" fillId="2" borderId="0" xfId="0" applyFont="1" applyFill="1" applyAlignment="1">
      <alignment horizontal="left" vertical="center"/>
    </xf>
    <xf numFmtId="0" fontId="17"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1"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164" fontId="20" fillId="4" borderId="25" xfId="0" applyNumberFormat="1" applyFont="1" applyFill="1" applyBorder="1" applyAlignment="1" applyProtection="1">
      <alignment horizontal="center" vertical="center" wrapText="1"/>
      <protection hidden="1"/>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applyProtection="1">
      <protection hidden="1"/>
    </xf>
    <xf numFmtId="0" fontId="17" fillId="8" borderId="0" xfId="0" applyFont="1" applyFill="1"/>
    <xf numFmtId="0" fontId="17" fillId="7" borderId="0" xfId="0" applyFont="1" applyFill="1" applyAlignment="1" applyProtection="1">
      <alignment horizontal="left" vertical="top"/>
      <protection hidden="1"/>
    </xf>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1" fillId="7" borderId="0" xfId="2" applyFont="1" applyFill="1" applyBorder="1" applyAlignment="1" applyProtection="1">
      <alignment horizontal="left" vertical="top"/>
    </xf>
    <xf numFmtId="2" fontId="47"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40"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2"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29" fillId="0" borderId="0" xfId="0" applyFont="1"/>
    <xf numFmtId="0" fontId="28" fillId="2" borderId="0" xfId="0" applyFont="1" applyFill="1" applyAlignment="1">
      <alignment horizontal="left"/>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8" fillId="2" borderId="40" xfId="0" applyFont="1" applyFill="1" applyBorder="1"/>
    <xf numFmtId="0" fontId="1" fillId="0" borderId="0" xfId="17" applyAlignment="1">
      <alignment horizontal="left" vertical="top"/>
    </xf>
    <xf numFmtId="0" fontId="1" fillId="0" borderId="0" xfId="17"/>
    <xf numFmtId="0" fontId="1" fillId="0" borderId="0" xfId="17" applyAlignment="1">
      <alignment horizontal="center" vertical="center"/>
    </xf>
    <xf numFmtId="0" fontId="1" fillId="0" borderId="0" xfId="17" applyAlignment="1">
      <alignment horizontal="center" vertical="center" wrapText="1"/>
    </xf>
    <xf numFmtId="1" fontId="49" fillId="2" borderId="49" xfId="8" applyNumberFormat="1" applyFont="1" applyFill="1" applyBorder="1" applyAlignment="1" applyProtection="1">
      <alignment horizontal="center" vertical="center" wrapText="1" shrinkToFit="1"/>
      <protection locked="0"/>
    </xf>
    <xf numFmtId="0" fontId="45" fillId="2" borderId="50" xfId="17" applyFont="1" applyFill="1" applyBorder="1" applyAlignment="1">
      <alignment horizontal="center" vertical="center" wrapText="1"/>
    </xf>
    <xf numFmtId="0" fontId="45" fillId="2" borderId="51" xfId="17" applyFont="1" applyFill="1" applyBorder="1" applyAlignment="1">
      <alignment horizontal="center" vertical="center" wrapText="1"/>
    </xf>
    <xf numFmtId="0" fontId="50" fillId="2" borderId="50" xfId="17" quotePrefix="1" applyFont="1" applyFill="1" applyBorder="1" applyAlignment="1">
      <alignment horizontal="left" vertical="top" wrapText="1"/>
    </xf>
    <xf numFmtId="0" fontId="30" fillId="2" borderId="50" xfId="17" applyFont="1" applyFill="1" applyBorder="1" applyAlignment="1">
      <alignment horizontal="center" vertical="center" wrapText="1"/>
    </xf>
    <xf numFmtId="0" fontId="30" fillId="2" borderId="51" xfId="17" applyFont="1" applyFill="1" applyBorder="1" applyAlignment="1">
      <alignment horizontal="center" vertical="center" wrapText="1"/>
    </xf>
    <xf numFmtId="0" fontId="51" fillId="0" borderId="0" xfId="17" applyFont="1"/>
    <xf numFmtId="0" fontId="48" fillId="9" borderId="48"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20" fillId="4" borderId="24" xfId="0" applyFont="1" applyFill="1" applyBorder="1" applyAlignment="1">
      <alignment horizontal="right" vertical="center" wrapText="1"/>
    </xf>
    <xf numFmtId="0" fontId="20" fillId="4" borderId="7" xfId="0" applyFont="1" applyFill="1" applyBorder="1" applyAlignment="1">
      <alignment horizontal="right" vertical="center" wrapText="1"/>
    </xf>
    <xf numFmtId="0" fontId="40" fillId="2" borderId="0" xfId="0" applyFont="1" applyFill="1" applyAlignment="1">
      <alignment horizontal="left" vertical="center" wrapText="1"/>
    </xf>
    <xf numFmtId="0" fontId="41" fillId="2" borderId="0" xfId="0" applyFont="1" applyFill="1" applyAlignment="1">
      <alignment horizontal="left" vertical="center" wrapText="1" indent="1"/>
    </xf>
    <xf numFmtId="0" fontId="20" fillId="4" borderId="29" xfId="0" applyFont="1" applyFill="1" applyBorder="1" applyAlignment="1">
      <alignment horizontal="right" vertical="center" wrapText="1"/>
    </xf>
    <xf numFmtId="0" fontId="20" fillId="4" borderId="11" xfId="0" applyFont="1" applyFill="1" applyBorder="1" applyAlignment="1">
      <alignment horizontal="right" vertical="center" wrapText="1"/>
    </xf>
    <xf numFmtId="0" fontId="20" fillId="4" borderId="12" xfId="0" applyFont="1" applyFill="1" applyBorder="1" applyAlignment="1">
      <alignment horizontal="right" vertical="center" wrapText="1"/>
    </xf>
    <xf numFmtId="0" fontId="22"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protection hidden="1"/>
    </xf>
    <xf numFmtId="0" fontId="20" fillId="4" borderId="9" xfId="0" applyFont="1" applyFill="1" applyBorder="1" applyAlignment="1" applyProtection="1">
      <alignment horizontal="right" vertical="center" wrapText="1"/>
      <protection hidden="1"/>
    </xf>
    <xf numFmtId="0" fontId="20" fillId="4" borderId="14" xfId="0" applyFont="1" applyFill="1" applyBorder="1" applyAlignment="1" applyProtection="1">
      <alignment horizontal="right" vertical="center" wrapText="1"/>
      <protection hidden="1"/>
    </xf>
    <xf numFmtId="0" fontId="35"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44" xfId="0" applyFont="1" applyFill="1" applyBorder="1" applyAlignment="1">
      <alignment horizontal="center" vertical="center" wrapText="1"/>
    </xf>
    <xf numFmtId="0" fontId="23" fillId="3" borderId="27" xfId="0" applyFont="1" applyFill="1" applyBorder="1" applyAlignment="1">
      <alignment horizontal="left" vertical="center" wrapText="1" indent="1"/>
    </xf>
    <xf numFmtId="0" fontId="23" fillId="3" borderId="4" xfId="0" applyFont="1" applyFill="1" applyBorder="1" applyAlignment="1">
      <alignment horizontal="left" vertical="center" wrapText="1" indent="1"/>
    </xf>
    <xf numFmtId="0" fontId="23" fillId="3" borderId="47" xfId="0" applyFont="1" applyFill="1" applyBorder="1" applyAlignment="1">
      <alignment horizontal="left" vertical="center" wrapText="1" indent="1"/>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0" fontId="20" fillId="4" borderId="33" xfId="0" applyFont="1" applyFill="1" applyBorder="1" applyAlignment="1">
      <alignment horizontal="right" vertical="center" wrapText="1"/>
    </xf>
    <xf numFmtId="0" fontId="20" fillId="4" borderId="9" xfId="0" applyFont="1" applyFill="1" applyBorder="1" applyAlignment="1">
      <alignment horizontal="right" vertical="center" wrapText="1"/>
    </xf>
    <xf numFmtId="0" fontId="20" fillId="4" borderId="14" xfId="0" applyFont="1" applyFill="1" applyBorder="1" applyAlignment="1">
      <alignment horizontal="right" vertical="center" wrapTex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2" fillId="3" borderId="22" xfId="0" applyFont="1" applyFill="1" applyBorder="1" applyAlignment="1">
      <alignment horizontal="left" vertical="center" wrapText="1" indent="1"/>
    </xf>
    <xf numFmtId="0" fontId="32" fillId="3" borderId="2" xfId="0" applyFont="1" applyFill="1" applyBorder="1" applyAlignment="1">
      <alignment horizontal="left" vertical="center" wrapText="1" indent="1"/>
    </xf>
    <xf numFmtId="0" fontId="19" fillId="4" borderId="24" xfId="0" applyFont="1" applyFill="1" applyBorder="1" applyAlignment="1">
      <alignment horizontal="center" vertical="top" wrapText="1"/>
    </xf>
    <xf numFmtId="0" fontId="19" fillId="4" borderId="7" xfId="0" applyFont="1" applyFill="1" applyBorder="1" applyAlignment="1">
      <alignment horizontal="center" vertical="top"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top"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top" wrapText="1"/>
    </xf>
    <xf numFmtId="0" fontId="24" fillId="3" borderId="5" xfId="0" applyFont="1" applyFill="1" applyBorder="1" applyAlignment="1">
      <alignment horizontal="center" vertical="top"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19" fillId="4" borderId="7" xfId="0" applyFont="1" applyFill="1" applyBorder="1" applyAlignment="1">
      <alignment horizontal="center" vertical="center" wrapText="1"/>
    </xf>
    <xf numFmtId="1" fontId="38" fillId="0" borderId="7" xfId="0" applyNumberFormat="1" applyFont="1" applyBorder="1" applyAlignment="1" applyProtection="1">
      <alignment horizontal="center" vertical="center" shrinkToFit="1"/>
      <protection locked="0"/>
    </xf>
    <xf numFmtId="0" fontId="19" fillId="4" borderId="24"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31"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45" xfId="0" applyFont="1" applyFill="1" applyBorder="1" applyAlignment="1">
      <alignment horizontal="center" vertical="center" wrapText="1"/>
    </xf>
    <xf numFmtId="0" fontId="19" fillId="4" borderId="43"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2" xfId="0" applyFont="1" applyFill="1" applyBorder="1" applyAlignment="1">
      <alignment horizontal="center" vertical="center" wrapText="1"/>
    </xf>
    <xf numFmtId="0" fontId="19" fillId="4" borderId="44"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shrinkToFit="1"/>
    </xf>
    <xf numFmtId="1" fontId="34" fillId="4" borderId="0" xfId="0" applyNumberFormat="1" applyFont="1" applyFill="1" applyAlignment="1">
      <alignment horizontal="left" vertical="center" shrinkToFit="1"/>
    </xf>
    <xf numFmtId="1" fontId="34" fillId="4" borderId="21" xfId="0" applyNumberFormat="1" applyFont="1" applyFill="1" applyBorder="1" applyAlignment="1">
      <alignment horizontal="left" vertical="center" shrinkToFit="1"/>
    </xf>
    <xf numFmtId="0" fontId="46" fillId="4" borderId="10" xfId="0" applyFont="1" applyFill="1" applyBorder="1" applyAlignment="1" applyProtection="1">
      <alignment horizontal="center" vertical="center" wrapText="1"/>
      <protection hidden="1"/>
    </xf>
    <xf numFmtId="0" fontId="46"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top" wrapText="1"/>
    </xf>
    <xf numFmtId="0" fontId="19" fillId="4" borderId="11" xfId="0" applyFont="1" applyFill="1" applyBorder="1" applyAlignment="1">
      <alignment horizontal="center" vertical="top" wrapText="1"/>
    </xf>
    <xf numFmtId="0" fontId="19" fillId="4" borderId="12" xfId="0" applyFont="1" applyFill="1" applyBorder="1" applyAlignment="1">
      <alignment horizontal="center" vertical="top" wrapText="1"/>
    </xf>
    <xf numFmtId="1" fontId="38"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28" xfId="0" applyFont="1" applyFill="1" applyBorder="1" applyAlignment="1">
      <alignment horizontal="center" vertical="top" wrapText="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1ADE9C7D-2108-45F8-9AFA-E91EB92D287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5BE3-657D-4245-83CA-70AF71AC1F0A}">
  <sheetPr>
    <pageSetUpPr fitToPage="1"/>
  </sheetPr>
  <dimension ref="A1:F11"/>
  <sheetViews>
    <sheetView showGridLines="0" zoomScale="80" zoomScaleNormal="80" workbookViewId="0">
      <pane xSplit="1" ySplit="1" topLeftCell="B2" activePane="bottomRight" state="frozen"/>
      <selection pane="topRight" activeCell="F6" sqref="F6"/>
      <selection pane="bottomLeft" activeCell="A7" sqref="A7"/>
      <selection pane="bottomRight" activeCell="A2" sqref="A2"/>
    </sheetView>
  </sheetViews>
  <sheetFormatPr baseColWidth="10" defaultColWidth="15.6640625" defaultRowHeight="14.4" x14ac:dyDescent="0.3"/>
  <cols>
    <col min="1" max="1" width="22.44140625" style="78" bestFit="1" customWidth="1"/>
    <col min="2" max="2" width="63.77734375" style="78" customWidth="1"/>
    <col min="3" max="3" width="35.77734375" style="78" customWidth="1"/>
    <col min="4" max="4" width="86" style="78" customWidth="1"/>
    <col min="5" max="5" width="35.77734375" style="78" customWidth="1"/>
    <col min="6" max="6" width="54.6640625" style="76" customWidth="1"/>
    <col min="7" max="16384" width="15.6640625" style="77"/>
  </cols>
  <sheetData>
    <row r="1" spans="1:6" s="79" customFormat="1" ht="47.55" customHeight="1" x14ac:dyDescent="0.25">
      <c r="A1" s="87" t="s">
        <v>43</v>
      </c>
      <c r="B1" s="87" t="s">
        <v>44</v>
      </c>
      <c r="C1" s="87" t="s">
        <v>40</v>
      </c>
      <c r="D1" s="87" t="s">
        <v>41</v>
      </c>
      <c r="E1" s="87" t="s">
        <v>42</v>
      </c>
      <c r="F1" s="88" t="s">
        <v>45</v>
      </c>
    </row>
    <row r="2" spans="1:6" ht="45.6" customHeight="1" x14ac:dyDescent="0.3">
      <c r="A2" s="80" t="s">
        <v>61</v>
      </c>
      <c r="B2" s="81" t="s">
        <v>63</v>
      </c>
      <c r="C2" s="81" t="s">
        <v>57</v>
      </c>
      <c r="D2" s="81" t="s">
        <v>62</v>
      </c>
      <c r="E2" s="81" t="s">
        <v>4</v>
      </c>
      <c r="F2" s="83" t="s">
        <v>64</v>
      </c>
    </row>
    <row r="3" spans="1:6" ht="45.6" customHeight="1" x14ac:dyDescent="0.3">
      <c r="A3" s="80" t="s">
        <v>65</v>
      </c>
      <c r="B3" s="81" t="s">
        <v>67</v>
      </c>
      <c r="C3" s="81" t="s">
        <v>57</v>
      </c>
      <c r="D3" s="81" t="s">
        <v>66</v>
      </c>
      <c r="E3" s="81" t="s">
        <v>4</v>
      </c>
      <c r="F3" s="83" t="s">
        <v>68</v>
      </c>
    </row>
    <row r="4" spans="1:6" ht="45.6" customHeight="1" x14ac:dyDescent="0.3">
      <c r="A4" s="80" t="s">
        <v>69</v>
      </c>
      <c r="B4" s="81" t="s">
        <v>67</v>
      </c>
      <c r="C4" s="81" t="s">
        <v>57</v>
      </c>
      <c r="D4" s="81" t="s">
        <v>70</v>
      </c>
      <c r="E4" s="81" t="s">
        <v>4</v>
      </c>
      <c r="F4" s="83" t="s">
        <v>71</v>
      </c>
    </row>
    <row r="5" spans="1:6" ht="45.6" customHeight="1" x14ac:dyDescent="0.3">
      <c r="A5" s="80" t="s">
        <v>72</v>
      </c>
      <c r="B5" s="84" t="s">
        <v>74</v>
      </c>
      <c r="C5" s="84" t="s">
        <v>57</v>
      </c>
      <c r="D5" s="84" t="s">
        <v>73</v>
      </c>
      <c r="E5" s="84" t="s">
        <v>4</v>
      </c>
      <c r="F5" s="83" t="s">
        <v>75</v>
      </c>
    </row>
    <row r="6" spans="1:6" ht="45.6" customHeight="1" x14ac:dyDescent="0.3">
      <c r="A6" s="80" t="s">
        <v>76</v>
      </c>
      <c r="B6" s="84" t="s">
        <v>78</v>
      </c>
      <c r="C6" s="81" t="s">
        <v>57</v>
      </c>
      <c r="D6" s="85" t="s">
        <v>77</v>
      </c>
      <c r="E6" s="84" t="s">
        <v>4</v>
      </c>
      <c r="F6" s="83" t="s">
        <v>79</v>
      </c>
    </row>
    <row r="7" spans="1:6" s="86" customFormat="1" ht="45.6" customHeight="1" x14ac:dyDescent="0.3">
      <c r="A7" s="80" t="s">
        <v>80</v>
      </c>
      <c r="B7" s="82" t="s">
        <v>53</v>
      </c>
      <c r="C7" s="81" t="s">
        <v>57</v>
      </c>
      <c r="D7" s="82" t="s">
        <v>81</v>
      </c>
      <c r="E7" s="84" t="s">
        <v>4</v>
      </c>
      <c r="F7" s="83" t="s">
        <v>82</v>
      </c>
    </row>
    <row r="8" spans="1:6" ht="45.6" customHeight="1" x14ac:dyDescent="0.3">
      <c r="A8" s="80" t="s">
        <v>83</v>
      </c>
      <c r="B8" s="82" t="s">
        <v>52</v>
      </c>
      <c r="C8" s="82" t="s">
        <v>57</v>
      </c>
      <c r="D8" s="82" t="s">
        <v>84</v>
      </c>
      <c r="E8" s="82" t="s">
        <v>4</v>
      </c>
      <c r="F8" s="83" t="s">
        <v>85</v>
      </c>
    </row>
    <row r="9" spans="1:6" ht="45.6" customHeight="1" x14ac:dyDescent="0.3">
      <c r="A9" s="80" t="s">
        <v>86</v>
      </c>
      <c r="B9" s="82" t="s">
        <v>52</v>
      </c>
      <c r="C9" s="82" t="s">
        <v>54</v>
      </c>
      <c r="D9" s="82" t="s">
        <v>87</v>
      </c>
      <c r="E9" s="82" t="s">
        <v>4</v>
      </c>
      <c r="F9" s="83" t="s">
        <v>88</v>
      </c>
    </row>
    <row r="10" spans="1:6" ht="45.6" customHeight="1" x14ac:dyDescent="0.3">
      <c r="A10" s="80" t="s">
        <v>89</v>
      </c>
      <c r="B10" s="82" t="s">
        <v>53</v>
      </c>
      <c r="C10" s="82" t="s">
        <v>54</v>
      </c>
      <c r="D10" s="82" t="s">
        <v>90</v>
      </c>
      <c r="E10" s="82" t="s">
        <v>4</v>
      </c>
      <c r="F10" s="83" t="s">
        <v>91</v>
      </c>
    </row>
    <row r="11" spans="1:6" ht="45.6" customHeight="1" x14ac:dyDescent="0.3">
      <c r="A11" s="80" t="s">
        <v>92</v>
      </c>
      <c r="B11" s="82" t="s">
        <v>55</v>
      </c>
      <c r="C11" s="81" t="s">
        <v>57</v>
      </c>
      <c r="D11" s="82" t="s">
        <v>93</v>
      </c>
      <c r="E11" s="82" t="s">
        <v>4</v>
      </c>
      <c r="F11" s="83" t="s">
        <v>94</v>
      </c>
    </row>
  </sheetData>
  <autoFilter ref="A1:AH11" xr:uid="{3EAA5BE3-657D-4245-83CA-70AF71AC1F0A}"/>
  <conditionalFormatting sqref="A12:A104857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96062992125984" right="0.31496062992125984" top="0.35433070866141736" bottom="0.74803149606299213" header="0.31496062992125984" footer="0.31496062992125984"/>
  <pageSetup paperSize="9" scale="23"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34" t="s">
        <v>26</v>
      </c>
      <c r="B3" s="135"/>
      <c r="C3" s="135"/>
      <c r="D3" s="135"/>
      <c r="E3" s="135"/>
      <c r="F3" s="135"/>
      <c r="G3" s="135"/>
      <c r="H3" s="135"/>
      <c r="I3" s="135"/>
      <c r="J3" s="135"/>
      <c r="K3" s="125"/>
      <c r="L3" s="126"/>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27" t="s">
        <v>10</v>
      </c>
      <c r="B5" s="128"/>
      <c r="C5" s="128"/>
      <c r="D5" s="128"/>
      <c r="E5" s="128"/>
      <c r="F5" s="128"/>
      <c r="G5" s="128"/>
      <c r="H5" s="128"/>
      <c r="I5" s="128"/>
      <c r="J5" s="128"/>
      <c r="K5" s="132"/>
      <c r="L5" s="133"/>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54" t="s">
        <v>11</v>
      </c>
      <c r="B6" s="152"/>
      <c r="C6" s="152"/>
      <c r="D6" s="152" t="s">
        <v>25</v>
      </c>
      <c r="E6" s="152"/>
      <c r="F6" s="3" t="s">
        <v>15</v>
      </c>
      <c r="G6" s="146" t="s">
        <v>12</v>
      </c>
      <c r="H6" s="147"/>
      <c r="I6" s="148"/>
      <c r="J6" s="3" t="s">
        <v>13</v>
      </c>
      <c r="K6" s="152" t="s">
        <v>14</v>
      </c>
      <c r="L6" s="155"/>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65"/>
      <c r="B7" s="153"/>
      <c r="C7" s="153"/>
      <c r="D7" s="153"/>
      <c r="E7" s="153"/>
      <c r="F7" s="13"/>
      <c r="G7" s="149"/>
      <c r="H7" s="150"/>
      <c r="I7" s="151"/>
      <c r="J7" s="13"/>
      <c r="K7" s="166"/>
      <c r="L7" s="167"/>
    </row>
    <row r="8" spans="1:120" s="2" customFormat="1" ht="15.75" customHeight="1" x14ac:dyDescent="0.25">
      <c r="A8" s="127" t="s">
        <v>0</v>
      </c>
      <c r="B8" s="128"/>
      <c r="C8" s="128"/>
      <c r="D8" s="128"/>
      <c r="E8" s="128"/>
      <c r="F8" s="128"/>
      <c r="G8" s="128"/>
      <c r="H8" s="128"/>
      <c r="I8" s="128"/>
      <c r="J8" s="128"/>
      <c r="K8" s="132"/>
      <c r="L8" s="133"/>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59" t="s">
        <v>6</v>
      </c>
      <c r="B9" s="160"/>
      <c r="C9" s="163" t="s">
        <v>36</v>
      </c>
      <c r="D9" s="164"/>
      <c r="E9" s="164"/>
      <c r="F9" s="160"/>
      <c r="G9" s="163" t="s">
        <v>2</v>
      </c>
      <c r="H9" s="160"/>
      <c r="I9" s="163" t="s">
        <v>37</v>
      </c>
      <c r="J9" s="160"/>
      <c r="K9" s="152" t="s">
        <v>5</v>
      </c>
      <c r="L9" s="155"/>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61" t="s">
        <v>72</v>
      </c>
      <c r="B10" s="162"/>
      <c r="C10" s="168" t="str">
        <f>VLOOKUP(A10,lista,2,0)</f>
        <v>G. PLANIFICACIÓN Y MOVILIDAD SOSTENIBLE</v>
      </c>
      <c r="D10" s="168"/>
      <c r="E10" s="168"/>
      <c r="F10" s="168"/>
      <c r="G10" s="168" t="str">
        <f>VLOOKUP(A10,lista,3,0)</f>
        <v>Gerente 1</v>
      </c>
      <c r="H10" s="168"/>
      <c r="I10" s="173" t="str">
        <f>VLOOKUP(A10,lista,4,0)</f>
        <v>Gerente en planificación del transporte terrestre</v>
      </c>
      <c r="J10" s="174"/>
      <c r="K10" s="168" t="str">
        <f>VLOOKUP(A10,lista,5,0)</f>
        <v>Madrid</v>
      </c>
      <c r="L10" s="16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70" t="s">
        <v>33</v>
      </c>
      <c r="B11" s="171"/>
      <c r="C11" s="171"/>
      <c r="D11" s="171"/>
      <c r="E11" s="171"/>
      <c r="F11" s="171"/>
      <c r="G11" s="171"/>
      <c r="H11" s="171"/>
      <c r="I11" s="171"/>
      <c r="J11" s="171"/>
      <c r="K11" s="171"/>
      <c r="L11" s="172"/>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27" t="s">
        <v>1</v>
      </c>
      <c r="B12" s="128"/>
      <c r="C12" s="128"/>
      <c r="D12" s="128"/>
      <c r="E12" s="128"/>
      <c r="F12" s="128"/>
      <c r="G12" s="128"/>
      <c r="H12" s="128"/>
      <c r="I12" s="128"/>
      <c r="J12" s="128"/>
      <c r="K12" s="132"/>
      <c r="L12" s="133"/>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79" t="s">
        <v>29</v>
      </c>
      <c r="B13" s="180"/>
      <c r="C13" s="180"/>
      <c r="D13" s="180"/>
      <c r="E13" s="180"/>
      <c r="F13" s="180"/>
      <c r="G13" s="180"/>
      <c r="H13" s="180"/>
      <c r="I13" s="180"/>
      <c r="J13" s="180"/>
      <c r="K13" s="180"/>
      <c r="L13" s="181"/>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36" t="s">
        <v>8</v>
      </c>
      <c r="B14" s="137"/>
      <c r="C14" s="175" t="s">
        <v>7</v>
      </c>
      <c r="D14" s="176"/>
      <c r="E14" s="176"/>
      <c r="F14" s="176"/>
      <c r="G14" s="176"/>
      <c r="H14" s="176"/>
      <c r="I14" s="177"/>
      <c r="J14" s="137" t="s">
        <v>9</v>
      </c>
      <c r="K14" s="137"/>
      <c r="L14" s="140"/>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38"/>
      <c r="B15" s="139"/>
      <c r="C15" s="141"/>
      <c r="D15" s="142"/>
      <c r="E15" s="142"/>
      <c r="F15" s="142"/>
      <c r="G15" s="142"/>
      <c r="H15" s="142"/>
      <c r="I15" s="178"/>
      <c r="J15" s="141"/>
      <c r="K15" s="142"/>
      <c r="L15" s="143"/>
    </row>
    <row r="16" spans="1:120" s="2" customFormat="1" ht="18.75" customHeight="1" thickBot="1" x14ac:dyDescent="0.3">
      <c r="A16" s="156" t="s">
        <v>30</v>
      </c>
      <c r="B16" s="157"/>
      <c r="C16" s="157"/>
      <c r="D16" s="157"/>
      <c r="E16" s="157"/>
      <c r="F16" s="157"/>
      <c r="G16" s="157"/>
      <c r="H16" s="157"/>
      <c r="I16" s="157"/>
      <c r="J16" s="157"/>
      <c r="K16" s="157"/>
      <c r="L16" s="15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84" t="str">
        <f>VLOOKUP(A10,lista,6,0)</f>
        <v>10 años de experiencia en el ámbito de la Consultoría del Transporte Terrestre Ferroviario. 
10 años de experiencia realizando estudios de demanda, movilidad, viabilidad de servicios ferroviarios, planes nacionales de transporte. 
8 años de experiencia realizando proyectos para el sector público.</v>
      </c>
      <c r="B17" s="185"/>
      <c r="C17" s="185"/>
      <c r="D17" s="185"/>
      <c r="E17" s="185"/>
      <c r="F17" s="185"/>
      <c r="G17" s="185"/>
      <c r="H17" s="186"/>
      <c r="I17" s="49"/>
      <c r="J17" s="182" t="s">
        <v>28</v>
      </c>
      <c r="K17" s="182"/>
      <c r="L17" s="183"/>
    </row>
    <row r="18" spans="1:120" s="2" customFormat="1" ht="19.2" customHeight="1" thickTop="1" x14ac:dyDescent="0.25">
      <c r="A18" s="144" t="s">
        <v>31</v>
      </c>
      <c r="B18" s="145"/>
      <c r="C18" s="145"/>
      <c r="D18" s="145"/>
      <c r="E18" s="145"/>
      <c r="F18" s="145"/>
      <c r="G18" s="145"/>
      <c r="H18" s="145"/>
      <c r="I18" s="145"/>
      <c r="J18" s="145"/>
      <c r="K18" s="145"/>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29" t="s">
        <v>59</v>
      </c>
      <c r="B19" s="130"/>
      <c r="C19" s="130"/>
      <c r="D19" s="130"/>
      <c r="E19" s="130"/>
      <c r="F19" s="130"/>
      <c r="G19" s="130"/>
      <c r="H19" s="130"/>
      <c r="I19" s="130"/>
      <c r="J19" s="130"/>
      <c r="K19" s="130"/>
      <c r="L19" s="131"/>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87" t="s">
        <v>47</v>
      </c>
      <c r="B20" s="188"/>
      <c r="C20" s="188"/>
      <c r="D20" s="188"/>
      <c r="E20" s="188"/>
      <c r="F20" s="188"/>
      <c r="G20" s="188"/>
      <c r="H20" s="188"/>
      <c r="I20" s="188"/>
      <c r="J20" s="189"/>
      <c r="K20" s="190"/>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32</v>
      </c>
      <c r="B21" s="10" t="s">
        <v>38</v>
      </c>
      <c r="C21" s="118" t="s">
        <v>19</v>
      </c>
      <c r="D21" s="119"/>
      <c r="E21" s="118" t="s">
        <v>3</v>
      </c>
      <c r="F21" s="119"/>
      <c r="G21" s="118" t="s">
        <v>49</v>
      </c>
      <c r="H21" s="120"/>
      <c r="I21" s="119"/>
      <c r="J21" s="10" t="s">
        <v>16</v>
      </c>
      <c r="K21" s="10" t="s">
        <v>17</v>
      </c>
      <c r="L21" s="22" t="s">
        <v>18</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89"/>
      <c r="D22" s="90"/>
      <c r="E22" s="91"/>
      <c r="F22" s="92"/>
      <c r="G22" s="113"/>
      <c r="H22" s="113"/>
      <c r="I22" s="11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89"/>
      <c r="D23" s="90"/>
      <c r="E23" s="91"/>
      <c r="F23" s="92"/>
      <c r="G23" s="89"/>
      <c r="H23" s="93"/>
      <c r="I23" s="90"/>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89"/>
      <c r="D24" s="90"/>
      <c r="E24" s="91"/>
      <c r="F24" s="92"/>
      <c r="G24" s="91"/>
      <c r="H24" s="114"/>
      <c r="I24" s="92"/>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89"/>
      <c r="D25" s="90"/>
      <c r="E25" s="91"/>
      <c r="F25" s="92"/>
      <c r="G25" s="91"/>
      <c r="H25" s="114"/>
      <c r="I25" s="92"/>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89"/>
      <c r="D26" s="90"/>
      <c r="E26" s="91"/>
      <c r="F26" s="92"/>
      <c r="G26" s="91"/>
      <c r="H26" s="114"/>
      <c r="I26" s="92"/>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89"/>
      <c r="D27" s="90"/>
      <c r="E27" s="91"/>
      <c r="F27" s="92"/>
      <c r="G27" s="91"/>
      <c r="H27" s="114"/>
      <c r="I27" s="92"/>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89"/>
      <c r="D28" s="90"/>
      <c r="E28" s="91"/>
      <c r="F28" s="92"/>
      <c r="G28" s="91"/>
      <c r="H28" s="114"/>
      <c r="I28" s="92"/>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89"/>
      <c r="D29" s="90"/>
      <c r="E29" s="91"/>
      <c r="F29" s="92"/>
      <c r="G29" s="91"/>
      <c r="H29" s="114"/>
      <c r="I29" s="92"/>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89"/>
      <c r="D30" s="90"/>
      <c r="E30" s="91"/>
      <c r="F30" s="92"/>
      <c r="G30" s="91"/>
      <c r="H30" s="114"/>
      <c r="I30" s="92"/>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89"/>
      <c r="D31" s="90"/>
      <c r="E31" s="91"/>
      <c r="F31" s="92"/>
      <c r="G31" s="91"/>
      <c r="H31" s="114"/>
      <c r="I31" s="92"/>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89"/>
      <c r="D32" s="90"/>
      <c r="E32" s="91"/>
      <c r="F32" s="92"/>
      <c r="G32" s="91"/>
      <c r="H32" s="114"/>
      <c r="I32" s="92"/>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89"/>
      <c r="D33" s="90"/>
      <c r="E33" s="91"/>
      <c r="F33" s="92"/>
      <c r="G33" s="121"/>
      <c r="H33" s="114"/>
      <c r="I33" s="92"/>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89"/>
      <c r="D34" s="90"/>
      <c r="E34" s="91"/>
      <c r="F34" s="92"/>
      <c r="G34" s="91"/>
      <c r="H34" s="114"/>
      <c r="I34" s="92"/>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89"/>
      <c r="D35" s="90"/>
      <c r="E35" s="91"/>
      <c r="F35" s="92"/>
      <c r="G35" s="91"/>
      <c r="H35" s="114"/>
      <c r="I35" s="92"/>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15" t="s">
        <v>48</v>
      </c>
      <c r="B36" s="116"/>
      <c r="C36" s="116"/>
      <c r="D36" s="116"/>
      <c r="E36" s="116"/>
      <c r="F36" s="116"/>
      <c r="G36" s="116"/>
      <c r="H36" s="116"/>
      <c r="I36" s="116"/>
      <c r="J36" s="116"/>
      <c r="K36" s="117"/>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22" t="s">
        <v>58</v>
      </c>
      <c r="B37" s="123"/>
      <c r="C37" s="123"/>
      <c r="D37" s="123"/>
      <c r="E37" s="123"/>
      <c r="F37" s="123"/>
      <c r="G37" s="123"/>
      <c r="H37" s="123"/>
      <c r="I37" s="123"/>
      <c r="J37" s="123"/>
      <c r="K37" s="124"/>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32</v>
      </c>
      <c r="B38" s="10" t="s">
        <v>38</v>
      </c>
      <c r="C38" s="118" t="s">
        <v>19</v>
      </c>
      <c r="D38" s="119"/>
      <c r="E38" s="118" t="s">
        <v>3</v>
      </c>
      <c r="F38" s="119"/>
      <c r="G38" s="118" t="s">
        <v>50</v>
      </c>
      <c r="H38" s="120"/>
      <c r="I38" s="119"/>
      <c r="J38" s="10" t="s">
        <v>16</v>
      </c>
      <c r="K38" s="10" t="s">
        <v>17</v>
      </c>
      <c r="L38" s="22" t="s">
        <v>18</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89"/>
      <c r="D39" s="90"/>
      <c r="E39" s="91"/>
      <c r="F39" s="92"/>
      <c r="G39" s="113"/>
      <c r="H39" s="113"/>
      <c r="I39" s="11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89"/>
      <c r="D40" s="90"/>
      <c r="E40" s="91"/>
      <c r="F40" s="92"/>
      <c r="G40" s="113"/>
      <c r="H40" s="113"/>
      <c r="I40" s="11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89"/>
      <c r="D41" s="90"/>
      <c r="E41" s="91"/>
      <c r="F41" s="92"/>
      <c r="G41" s="113"/>
      <c r="H41" s="113"/>
      <c r="I41" s="11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89"/>
      <c r="D42" s="90"/>
      <c r="E42" s="91"/>
      <c r="F42" s="92"/>
      <c r="G42" s="113"/>
      <c r="H42" s="113"/>
      <c r="I42" s="11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89"/>
      <c r="D43" s="90"/>
      <c r="E43" s="91"/>
      <c r="F43" s="92"/>
      <c r="G43" s="113"/>
      <c r="H43" s="113"/>
      <c r="I43" s="11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89"/>
      <c r="D44" s="90"/>
      <c r="E44" s="91"/>
      <c r="F44" s="92"/>
      <c r="G44" s="113"/>
      <c r="H44" s="113"/>
      <c r="I44" s="11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89"/>
      <c r="D45" s="90"/>
      <c r="E45" s="91"/>
      <c r="F45" s="92"/>
      <c r="G45" s="113"/>
      <c r="H45" s="113"/>
      <c r="I45" s="11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89"/>
      <c r="D46" s="90"/>
      <c r="E46" s="91"/>
      <c r="F46" s="92"/>
      <c r="G46" s="113"/>
      <c r="H46" s="113"/>
      <c r="I46" s="11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89"/>
      <c r="D47" s="90"/>
      <c r="E47" s="91"/>
      <c r="F47" s="92"/>
      <c r="G47" s="113"/>
      <c r="H47" s="113"/>
      <c r="I47" s="11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89"/>
      <c r="D48" s="90"/>
      <c r="E48" s="91"/>
      <c r="F48" s="92"/>
      <c r="G48" s="113"/>
      <c r="H48" s="113"/>
      <c r="I48" s="11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89"/>
      <c r="D49" s="90"/>
      <c r="E49" s="91"/>
      <c r="F49" s="92"/>
      <c r="G49" s="113"/>
      <c r="H49" s="113"/>
      <c r="I49" s="11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89"/>
      <c r="D50" s="90"/>
      <c r="E50" s="91"/>
      <c r="F50" s="92"/>
      <c r="G50" s="113"/>
      <c r="H50" s="113"/>
      <c r="I50" s="11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89"/>
      <c r="D51" s="90"/>
      <c r="E51" s="91"/>
      <c r="F51" s="92"/>
      <c r="G51" s="113"/>
      <c r="H51" s="113"/>
      <c r="I51" s="11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89"/>
      <c r="D52" s="90"/>
      <c r="E52" s="91"/>
      <c r="F52" s="92"/>
      <c r="G52" s="113"/>
      <c r="H52" s="113"/>
      <c r="I52" s="11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04" t="s">
        <v>39</v>
      </c>
      <c r="B53" s="105"/>
      <c r="C53" s="105"/>
      <c r="D53" s="105"/>
      <c r="E53" s="105"/>
      <c r="F53" s="105"/>
      <c r="G53" s="105"/>
      <c r="H53" s="105"/>
      <c r="I53" s="105"/>
      <c r="J53" s="105"/>
      <c r="K53" s="10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10" t="s">
        <v>56</v>
      </c>
      <c r="B54" s="111"/>
      <c r="C54" s="111"/>
      <c r="D54" s="111"/>
      <c r="E54" s="111"/>
      <c r="F54" s="111"/>
      <c r="G54" s="111"/>
      <c r="H54" s="111"/>
      <c r="I54" s="111"/>
      <c r="J54" s="111"/>
      <c r="K54" s="11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32</v>
      </c>
      <c r="B55" s="10" t="s">
        <v>38</v>
      </c>
      <c r="C55" s="107" t="s">
        <v>19</v>
      </c>
      <c r="D55" s="108"/>
      <c r="E55" s="107" t="s">
        <v>3</v>
      </c>
      <c r="F55" s="108"/>
      <c r="G55" s="107" t="s">
        <v>50</v>
      </c>
      <c r="H55" s="109"/>
      <c r="I55" s="108"/>
      <c r="J55" s="10" t="s">
        <v>16</v>
      </c>
      <c r="K55" s="10" t="s">
        <v>17</v>
      </c>
      <c r="L55" s="22" t="s">
        <v>18</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89"/>
      <c r="D56" s="90"/>
      <c r="E56" s="91"/>
      <c r="F56" s="92"/>
      <c r="G56" s="89"/>
      <c r="H56" s="93"/>
      <c r="I56" s="90"/>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89"/>
      <c r="D57" s="90"/>
      <c r="E57" s="91"/>
      <c r="F57" s="92"/>
      <c r="G57" s="89"/>
      <c r="H57" s="93"/>
      <c r="I57" s="90"/>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89"/>
      <c r="D58" s="90"/>
      <c r="E58" s="91"/>
      <c r="F58" s="92"/>
      <c r="G58" s="89"/>
      <c r="H58" s="93"/>
      <c r="I58" s="90"/>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89"/>
      <c r="D59" s="90"/>
      <c r="E59" s="91"/>
      <c r="F59" s="92"/>
      <c r="G59" s="89"/>
      <c r="H59" s="93"/>
      <c r="I59" s="90"/>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89"/>
      <c r="D60" s="90"/>
      <c r="E60" s="91"/>
      <c r="F60" s="92"/>
      <c r="G60" s="89"/>
      <c r="H60" s="93"/>
      <c r="I60" s="90"/>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89"/>
      <c r="D61" s="90"/>
      <c r="E61" s="91"/>
      <c r="F61" s="92"/>
      <c r="G61" s="89"/>
      <c r="H61" s="93"/>
      <c r="I61" s="90"/>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89"/>
      <c r="D62" s="90"/>
      <c r="E62" s="91"/>
      <c r="F62" s="92"/>
      <c r="G62" s="89"/>
      <c r="H62" s="93"/>
      <c r="I62" s="90"/>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89"/>
      <c r="D63" s="90"/>
      <c r="E63" s="91"/>
      <c r="F63" s="92"/>
      <c r="G63" s="89"/>
      <c r="H63" s="93"/>
      <c r="I63" s="90"/>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89"/>
      <c r="D64" s="90"/>
      <c r="E64" s="91"/>
      <c r="F64" s="92"/>
      <c r="G64" s="89"/>
      <c r="H64" s="93"/>
      <c r="I64" s="90"/>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89"/>
      <c r="D65" s="90"/>
      <c r="E65" s="91"/>
      <c r="F65" s="92"/>
      <c r="G65" s="89"/>
      <c r="H65" s="93"/>
      <c r="I65" s="90"/>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89"/>
      <c r="D66" s="90"/>
      <c r="E66" s="91"/>
      <c r="F66" s="92"/>
      <c r="G66" s="89"/>
      <c r="H66" s="93"/>
      <c r="I66" s="90"/>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89"/>
      <c r="D67" s="90"/>
      <c r="E67" s="91"/>
      <c r="F67" s="92"/>
      <c r="G67" s="89"/>
      <c r="H67" s="93"/>
      <c r="I67" s="90"/>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89"/>
      <c r="D68" s="90"/>
      <c r="E68" s="91"/>
      <c r="F68" s="92"/>
      <c r="G68" s="89"/>
      <c r="H68" s="93"/>
      <c r="I68" s="90"/>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89"/>
      <c r="D69" s="90"/>
      <c r="E69" s="91"/>
      <c r="F69" s="92"/>
      <c r="G69" s="89"/>
      <c r="H69" s="93"/>
      <c r="I69" s="90"/>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98" t="s">
        <v>48</v>
      </c>
      <c r="B70" s="99"/>
      <c r="C70" s="99"/>
      <c r="D70" s="99"/>
      <c r="E70" s="99"/>
      <c r="F70" s="99"/>
      <c r="G70" s="99"/>
      <c r="H70" s="99"/>
      <c r="I70" s="99"/>
      <c r="J70" s="99"/>
      <c r="K70" s="100"/>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94" t="s">
        <v>27</v>
      </c>
      <c r="B71" s="95"/>
      <c r="C71" s="95"/>
      <c r="D71" s="95"/>
      <c r="E71" s="95"/>
      <c r="F71" s="95"/>
      <c r="G71" s="95"/>
      <c r="H71" s="95"/>
      <c r="I71" s="95"/>
      <c r="J71" s="95"/>
      <c r="K71" s="95"/>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20</v>
      </c>
      <c r="C73" s="101"/>
      <c r="D73" s="101"/>
      <c r="E73" s="101"/>
      <c r="F73" s="101"/>
      <c r="G73" s="101"/>
      <c r="H73" s="66" t="s">
        <v>21</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96"/>
      <c r="C74" s="96"/>
      <c r="D74" s="96"/>
      <c r="E74" s="96"/>
      <c r="F74" s="96"/>
      <c r="G74" s="96"/>
      <c r="H74" s="96"/>
      <c r="I74" s="96"/>
      <c r="J74" s="96"/>
      <c r="K74" s="96"/>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97" t="s">
        <v>60</v>
      </c>
      <c r="C75" s="97"/>
      <c r="D75" s="97"/>
      <c r="E75" s="97"/>
      <c r="F75" s="97"/>
      <c r="G75" s="97"/>
      <c r="H75" s="97"/>
      <c r="I75" s="97"/>
      <c r="J75" s="97"/>
      <c r="K75" s="97"/>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22</v>
      </c>
      <c r="D77" s="101"/>
      <c r="E77" s="101"/>
      <c r="F77" s="101"/>
      <c r="G77" s="101"/>
      <c r="H77" s="69" t="s">
        <v>51</v>
      </c>
      <c r="I77" s="103">
        <f ca="1">TODAY()</f>
        <v>46209</v>
      </c>
      <c r="J77" s="103"/>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23</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24</v>
      </c>
      <c r="D83" s="57"/>
      <c r="E83" s="102"/>
      <c r="F83" s="102"/>
      <c r="G83" s="102"/>
      <c r="H83" s="102"/>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K8rDr9+16QS8ChcSrurS7jL9h0cpPLiwYIN5cv0FqqhfWDBQvUwbKUGYubYzdJP7dEKvNmVDU75gof9jx18v5w==" saltValue="0rGTTXwUBPnAs3GVHi317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21/07/2023 y el 20/07/2026 y no deben solaparse las distintas etapas." prompt="Si actualmente está como trabajador en INECO la fecha final será 20/07/2026 y no se podrán solapar etapas en las mismas fechas." sqref="B39:B52 B22:B35" xr:uid="{A387ABDC-91CB-4972-B609-9D96E1B9F4C5}">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Si actualmente está como trabajador en INECO la fecha final será 20/07/2026 y no se podrán solapar etapas en las mismas fechas." sqref="B56:B69" xr:uid="{58D1D13F-CC37-4FA0-BB67-58688F408E43}">
      <formula1>44398</formula1>
      <formula2>46223</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 type="date" allowBlank="1" showInputMessage="1" showErrorMessage="1" errorTitle="Fecha fuera de plazo" error="Las fechas deben estar comprendidas entre el 21/07/2023 y el 20/07/2026 y no deben solaparse las distintas etapas." prompt="La fecha inicial debe ser 21/07/2023 o posterior y no se podrán solapar etapas en las mismas fechas." sqref="A22:A35 A39:A52" xr:uid="{EA019047-F4EE-41B6-BC7A-EB344293B61D}">
      <formula1>45128</formula1>
      <formula2>46223</formula2>
    </dataValidation>
    <dataValidation type="date" allowBlank="1" showInputMessage="1" showErrorMessage="1" errorTitle="Fecha fuera de plazo" error="Las fechas deben estar comprendidas entre el 21/07/2021 y el 20/07/2026 y no deben solaparse las distintas etapas." prompt="La fecha inicial debe ser 21/07/2021 o posterior y no se podrán solapar etapas en las mismas fechas." sqref="A56:A69" xr:uid="{72205889-291C-466E-8F73-95CC81E53BF1}">
      <formula1>44398</formula1>
      <formula2>46223</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34</v>
      </c>
    </row>
    <row r="2" spans="1:1" x14ac:dyDescent="0.25">
      <c r="A2" s="36" t="s">
        <v>35</v>
      </c>
    </row>
    <row r="5" spans="1:1" x14ac:dyDescent="0.25">
      <c r="A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B4</vt:lpstr>
      <vt:lpstr>Declaración responsable</vt:lpstr>
      <vt:lpstr>Hoja1</vt:lpstr>
      <vt:lpstr>'Declaración responsable'!Área_de_impresión</vt:lpstr>
      <vt:lpstr>'TRO26 B4'!Área_de_impresión</vt:lpstr>
      <vt:lpstr>lista</vt:lpstr>
      <vt:lpstr>'TRO26 B4'!Títulos_a_imprimir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2026-07-06T11:03:46Z</dcterms:modified>
</cp:coreProperties>
</file>